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ТЧЕТЫ\Отчеты по ВСС\Направлено на сайт\01.11.2020\"/>
    </mc:Choice>
  </mc:AlternateContent>
  <bookViews>
    <workbookView xWindow="0" yWindow="0" windowWidth="28800" windowHeight="12330" activeTab="2"/>
  </bookViews>
  <sheets>
    <sheet name="ЕДБ" sheetId="1" r:id="rId1"/>
    <sheet name="ЛК" sheetId="3" r:id="rId2"/>
    <sheet name="МФО" sheetId="4" r:id="rId3"/>
  </sheets>
  <externalReferences>
    <externalReference r:id="rId4"/>
  </externalReferences>
  <definedNames>
    <definedName name="_xlnm.Print_Area" localSheetId="0">ЕДБ!$A$1:$N$23</definedName>
    <definedName name="_xlnm.Print_Area" localSheetId="1">ЛК!$A$1:$E$13</definedName>
    <definedName name="_xlnm.Print_Area" localSheetId="2">МФО!$A$1:$F$24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4" l="1"/>
  <c r="F9" i="4"/>
  <c r="F6" i="4"/>
  <c r="F7" i="4"/>
  <c r="F8" i="4"/>
  <c r="F10" i="4"/>
  <c r="F11" i="4"/>
  <c r="F12" i="4"/>
  <c r="F13" i="4"/>
  <c r="F15" i="4"/>
  <c r="F16" i="4"/>
  <c r="F17" i="4"/>
  <c r="F14" i="4" l="1"/>
  <c r="B8" i="4" l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C19" i="4" l="1"/>
  <c r="E19" i="4"/>
  <c r="D19" i="4"/>
  <c r="N7" i="1"/>
  <c r="N8" i="1"/>
  <c r="N9" i="1"/>
  <c r="N10" i="1"/>
  <c r="N11" i="1"/>
  <c r="N12" i="1"/>
  <c r="N19" i="1" s="1"/>
  <c r="N13" i="1"/>
  <c r="N14" i="1"/>
  <c r="N15" i="1"/>
  <c r="N16" i="1"/>
  <c r="N17" i="1"/>
  <c r="N18" i="1"/>
  <c r="N6" i="1"/>
  <c r="D19" i="1"/>
  <c r="E19" i="1"/>
  <c r="F19" i="1"/>
  <c r="G19" i="1"/>
  <c r="H19" i="1"/>
  <c r="I19" i="1"/>
  <c r="J19" i="1"/>
  <c r="K19" i="1"/>
  <c r="L19" i="1"/>
  <c r="M19" i="1"/>
  <c r="C19" i="1"/>
  <c r="F19" i="4" l="1"/>
  <c r="E7" i="3"/>
  <c r="E8" i="3"/>
  <c r="E9" i="3"/>
  <c r="E6" i="3"/>
  <c r="D10" i="3"/>
  <c r="C10" i="3"/>
  <c r="E10" i="3" l="1"/>
</calcChain>
</file>

<file path=xl/sharedStrings.xml><?xml version="1.0" encoding="utf-8"?>
<sst xmlns="http://schemas.openxmlformats.org/spreadsheetml/2006/main" count="76" uniqueCount="63">
  <si>
    <t>АТФБанк АҚ</t>
  </si>
  <si>
    <t>Банк ЦентрКредит АҚ</t>
  </si>
  <si>
    <t>Банк Kassa Nova АҚ</t>
  </si>
  <si>
    <t>Еуразиялық банк АҚ</t>
  </si>
  <si>
    <t>Қазақстан Халық Банкі АҚ (Казкоммерцбанк АҚ)</t>
  </si>
  <si>
    <t>Қазақстан Халық Банкі АҚ</t>
  </si>
  <si>
    <t>Нұрбанк АҚ</t>
  </si>
  <si>
    <t>Bank RBK АҚ</t>
  </si>
  <si>
    <t>ForteBank АҚ</t>
  </si>
  <si>
    <t>Банк ВТБ ЕБ АҚ (Қазақстан)</t>
  </si>
  <si>
    <t>Сбербанк ЕБ АҚ</t>
  </si>
  <si>
    <t>Альфа-Банк ЕБ АҚ</t>
  </si>
  <si>
    <t>№</t>
  </si>
  <si>
    <t>Қор серіктесінің атауы</t>
  </si>
  <si>
    <t>Қордың меншікті бағдарламалары</t>
  </si>
  <si>
    <t>Бюджеттік қаражат</t>
  </si>
  <si>
    <t>ҚР Ұлттық Қорының қаражаты</t>
  </si>
  <si>
    <t>Халықаралық қаржы ұйымдарының қаражаты</t>
  </si>
  <si>
    <t>Қордың және ЖАО қаражаты</t>
  </si>
  <si>
    <t>Барлығы</t>
  </si>
  <si>
    <t>“Даму аймақтар III"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</si>
  <si>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</si>
  <si>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</si>
  <si>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</si>
  <si>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</si>
  <si>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</si>
  <si>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</si>
  <si>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үшін ЕҚҚДБ бағдарламасы</t>
  </si>
  <si>
    <t>ЕҚҚДБ бағдарламасы “Бизнестегі әйелдер”</t>
  </si>
  <si>
    <t>АДБ
4-транш
бағдарламасы</t>
  </si>
  <si>
    <t>ШОБ өңірлік қаржыландыру бағдарламасы (Нақты дамытатын бағдарлама)</t>
  </si>
  <si>
    <t>БАРЛЫҒЫ</t>
  </si>
  <si>
    <t>Ескертпе: БҚ туралы ақпаратта Серіктестердің қаражатты бірінші және екінші игеруі есепке алынған.</t>
  </si>
  <si>
    <t>*ЕҚҚДБ қаражаттары бойынша «Даму» қоры кепілгер болып табылады.</t>
  </si>
  <si>
    <t>Лизинг Групп АҚ</t>
  </si>
  <si>
    <t>ТехноЛизинг ЖШС</t>
  </si>
  <si>
    <t>Al Hilal Ислам Банкі АҚ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</si>
  <si>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</si>
  <si>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</si>
  <si>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</si>
  <si>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Аль Сакр Финанс АҚ</t>
  </si>
  <si>
    <t>01.11.2020 ж. жағдай бойынша Қордың бағдарламалары аясында екінші деңгейдегі банктердегі уақытша бос қаражаттар туралы ақпарат</t>
  </si>
  <si>
    <t>01.11.2020 ж. жағдай бойынша Қордың бағдарламалары аясында лизингтік компаниялардағы уақытша бос қаражаттар туралы ақпарат</t>
  </si>
  <si>
    <t xml:space="preserve">"Даму" қорының серіктестері </t>
  </si>
  <si>
    <t>Меншікті қаражат</t>
  </si>
  <si>
    <t>Халықаралық қаржы ұйымдарының қаражаттары</t>
  </si>
  <si>
    <t xml:space="preserve">
Даму-Микро Бағдарламасы</t>
  </si>
  <si>
    <t>Нәтижелі жұмыспен қамту және жаппай кәсіпкерлік бағдарламасы</t>
  </si>
  <si>
    <t xml:space="preserve">
АБР Бағдарламасы 
(4 транш)</t>
  </si>
  <si>
    <t>ТОО МФО Арнур Кредит</t>
  </si>
  <si>
    <t xml:space="preserve"> 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</si>
  <si>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</si>
  <si>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</si>
  <si>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</si>
  <si>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</si>
  <si>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</si>
  <si>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</si>
  <si>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</si>
  <si>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</si>
  <si>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</si>
  <si>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</si>
  <si>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Ескерту: УБҚ туралы ақпарат серіктестердің қаражатты алғашқы және екінші рет пайдалануын ескере отырып ұсынылады</t>
  </si>
  <si>
    <t>ТОО "МФО "РИЦ Кызылорда"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</si>
</sst>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_р_._-;\-* #,##0.0_р_._-;_-* &quot;-&quot;??_р_._-;_-@_-"/>
    <numFmt numFmtId="168" formatCode="_-* #,##0.000_р_._-;\-* #,##0.0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72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7" fontId="3" fillId="2" borderId="4" xfId="1" applyNumberFormat="1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right" indent="1"/>
    </xf>
    <xf numFmtId="167" fontId="2" fillId="0" borderId="0" xfId="1" applyNumberFormat="1" applyFont="1" applyFill="1"/>
    <xf numFmtId="167" fontId="2" fillId="0" borderId="2" xfId="1" applyNumberFormat="1" applyFont="1" applyFill="1" applyBorder="1" applyAlignment="1">
      <alignment horizontal="right" indent="1"/>
    </xf>
    <xf numFmtId="167" fontId="3" fillId="0" borderId="2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wrapText="1" indent="1"/>
    </xf>
    <xf numFmtId="167" fontId="5" fillId="0" borderId="1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5" fillId="0" borderId="2" xfId="1" applyNumberFormat="1" applyFont="1" applyFill="1" applyBorder="1" applyAlignment="1">
      <alignment horizontal="right" indent="1"/>
    </xf>
    <xf numFmtId="167" fontId="5" fillId="0" borderId="0" xfId="1" applyNumberFormat="1" applyFont="1" applyFill="1"/>
    <xf numFmtId="168" fontId="2" fillId="0" borderId="1" xfId="1" applyNumberFormat="1" applyFont="1" applyFill="1" applyBorder="1" applyAlignment="1">
      <alignment horizontal="right" indent="1"/>
    </xf>
    <xf numFmtId="165" fontId="2" fillId="0" borderId="0" xfId="1" applyFont="1" applyFill="1"/>
    <xf numFmtId="167" fontId="3" fillId="0" borderId="1" xfId="1" applyNumberFormat="1" applyFont="1" applyFill="1" applyBorder="1" applyAlignment="1">
      <alignment horizontal="left" indent="1"/>
    </xf>
    <xf numFmtId="167" fontId="3" fillId="0" borderId="1" xfId="1" applyNumberFormat="1" applyFont="1" applyFill="1" applyBorder="1" applyAlignment="1">
      <alignment horizontal="right" indent="1"/>
    </xf>
    <xf numFmtId="166" fontId="2" fillId="4" borderId="0" xfId="1" applyNumberFormat="1" applyFont="1" applyFill="1" applyBorder="1"/>
    <xf numFmtId="167" fontId="3" fillId="0" borderId="7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3" fillId="4" borderId="0" xfId="1" applyNumberFormat="1" applyFont="1" applyFill="1" applyBorder="1" applyAlignment="1">
      <alignment horizontal="right" indent="1"/>
    </xf>
    <xf numFmtId="167" fontId="2" fillId="4" borderId="0" xfId="1" applyNumberFormat="1" applyFont="1" applyFill="1"/>
    <xf numFmtId="167" fontId="2" fillId="0" borderId="7" xfId="1" applyNumberFormat="1" applyFont="1" applyFill="1" applyBorder="1" applyAlignment="1">
      <alignment horizontal="left" indent="1"/>
    </xf>
    <xf numFmtId="167" fontId="2" fillId="0" borderId="7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 applyAlignment="1">
      <alignment horizontal="left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right" indent="1"/>
    </xf>
    <xf numFmtId="166" fontId="2" fillId="0" borderId="0" xfId="2" applyNumberFormat="1" applyFont="1"/>
    <xf numFmtId="167" fontId="2" fillId="0" borderId="0" xfId="2" applyNumberFormat="1" applyFont="1"/>
    <xf numFmtId="167" fontId="5" fillId="0" borderId="0" xfId="2" applyNumberFormat="1" applyFont="1"/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1" xfId="2" applyNumberFormat="1" applyFont="1" applyFill="1" applyBorder="1" applyAlignment="1">
      <alignment horizont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/>
    <xf numFmtId="167" fontId="5" fillId="0" borderId="1" xfId="2" applyNumberFormat="1" applyFont="1" applyFill="1" applyBorder="1" applyAlignment="1">
      <alignment horizontal="left" indent="1"/>
    </xf>
    <xf numFmtId="167" fontId="2" fillId="0" borderId="0" xfId="2" applyNumberFormat="1" applyFont="1" applyFill="1" applyBorder="1" applyAlignment="1">
      <alignment horizontal="right" indent="1"/>
    </xf>
    <xf numFmtId="167" fontId="2" fillId="0" borderId="0" xfId="2" applyNumberFormat="1" applyFont="1" applyFill="1"/>
    <xf numFmtId="167" fontId="2" fillId="0" borderId="1" xfId="2" applyNumberFormat="1" applyFont="1" applyFill="1" applyBorder="1" applyAlignment="1">
      <alignment horizontal="left" indent="1"/>
    </xf>
    <xf numFmtId="167" fontId="4" fillId="0" borderId="1" xfId="2" applyNumberFormat="1" applyFont="1" applyFill="1" applyBorder="1" applyAlignment="1">
      <alignment horizontal="left" indent="1"/>
    </xf>
    <xf numFmtId="166" fontId="3" fillId="0" borderId="1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4" fillId="0" borderId="7" xfId="2" applyNumberFormat="1" applyFont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2" fillId="4" borderId="0" xfId="2" applyNumberFormat="1" applyFont="1" applyFill="1"/>
    <xf numFmtId="167" fontId="5" fillId="0" borderId="7" xfId="2" applyNumberFormat="1" applyFont="1" applyFill="1" applyBorder="1" applyAlignment="1">
      <alignment horizontal="left" indent="1"/>
    </xf>
    <xf numFmtId="167" fontId="3" fillId="0" borderId="7" xfId="2" applyNumberFormat="1" applyFont="1" applyBorder="1" applyAlignment="1">
      <alignment horizontal="left" indent="1"/>
    </xf>
    <xf numFmtId="167" fontId="2" fillId="0" borderId="0" xfId="2" applyNumberFormat="1" applyFont="1" applyFill="1" applyBorder="1"/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vertical="center"/>
    </xf>
    <xf numFmtId="167" fontId="3" fillId="3" borderId="5" xfId="1" applyNumberFormat="1" applyFont="1" applyFill="1" applyBorder="1" applyAlignment="1">
      <alignment horizontal="center" vertical="center" wrapText="1"/>
    </xf>
    <xf numFmtId="167" fontId="3" fillId="3" borderId="6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2" borderId="6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5" fillId="0" borderId="0" xfId="2" applyNumberFormat="1" applyFont="1" applyFill="1" applyBorder="1" applyAlignment="1">
      <alignment horizontal="left" wrapText="1"/>
    </xf>
    <xf numFmtId="167" fontId="3" fillId="2" borderId="5" xfId="2" applyNumberFormat="1" applyFont="1" applyFill="1" applyBorder="1" applyAlignment="1">
      <alignment horizontal="center" vertical="center" wrapText="1"/>
    </xf>
    <xf numFmtId="167" fontId="3" fillId="2" borderId="7" xfId="2" applyNumberFormat="1" applyFont="1" applyFill="1" applyBorder="1" applyAlignment="1">
      <alignment horizontal="center" vertical="center" wrapText="1"/>
    </xf>
    <xf numFmtId="167" fontId="3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7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3" borderId="5" xfId="2" applyNumberFormat="1" applyFont="1" applyFill="1" applyBorder="1" applyAlignment="1">
      <alignment horizontal="center" vertical="center" wrapText="1"/>
    </xf>
    <xf numFmtId="167" fontId="4" fillId="3" borderId="6" xfId="2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1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8;&#1063;&#1045;&#1058;&#1067;/&#1054;&#1090;&#1095;&#1077;&#1090;&#1099;%20&#1087;&#1086;%20&#1042;&#1057;&#1057;/&#1045;&#1078;&#1077;&#1084;&#1077;&#1089;&#1103;&#1095;&#1085;&#1099;&#1081;%20&#1086;&#1090;&#1095;&#1077;&#1090;%20&#1076;&#1083;&#1103;%20&#1044;&#1052;/01.05.2020%20&#1088;&#1072;&#1073;.%20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КМФ"/>
      <sheetName val="СЕНИМ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</sheetNames>
    <sheetDataSet>
      <sheetData sheetId="0"/>
      <sheetData sheetId="1">
        <row r="7">
          <cell r="B7" t="str">
            <v>ТОО МФО Тойота Файнаншл Сервисез Казахстан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22" sqref="M22"/>
    </sheetView>
  </sheetViews>
  <sheetFormatPr defaultColWidth="9.140625"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3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3.85546875" style="2" customWidth="1"/>
    <col min="11" max="11" width="21.85546875" style="2" customWidth="1"/>
    <col min="12" max="13" width="22.42578125" style="2" customWidth="1"/>
    <col min="14" max="14" width="24.42578125" style="2" customWidth="1"/>
    <col min="15" max="15" width="17.140625" style="2" bestFit="1" customWidth="1"/>
    <col min="16" max="16" width="16" style="2" bestFit="1" customWidth="1"/>
    <col min="17" max="16384" width="9.140625" style="2"/>
  </cols>
  <sheetData>
    <row r="1" spans="1:15" ht="15" customHeight="1" x14ac:dyDescent="0.25">
      <c r="C1" s="2" t="s">
        <v>41</v>
      </c>
    </row>
    <row r="3" spans="1:15" ht="30" customHeight="1" x14ac:dyDescent="0.25">
      <c r="A3" s="53" t="s">
        <v>12</v>
      </c>
      <c r="B3" s="53" t="s">
        <v>13</v>
      </c>
      <c r="C3" s="54" t="s">
        <v>14</v>
      </c>
      <c r="D3" s="55"/>
      <c r="E3" s="29"/>
      <c r="F3" s="3" t="s">
        <v>15</v>
      </c>
      <c r="G3" s="56" t="s">
        <v>16</v>
      </c>
      <c r="H3" s="56"/>
      <c r="I3" s="56"/>
      <c r="J3" s="56" t="s">
        <v>17</v>
      </c>
      <c r="K3" s="56"/>
      <c r="L3" s="56"/>
      <c r="M3" s="57" t="s">
        <v>18</v>
      </c>
      <c r="N3" s="53" t="s">
        <v>19</v>
      </c>
    </row>
    <row r="4" spans="1:15" ht="30" customHeight="1" x14ac:dyDescent="0.25">
      <c r="A4" s="53"/>
      <c r="B4" s="53"/>
      <c r="C4" s="59" t="s">
        <v>20</v>
      </c>
      <c r="D4" s="59" t="s">
        <v>21</v>
      </c>
      <c r="E4" s="59" t="s">
        <v>37</v>
      </c>
      <c r="F4" s="59" t="s">
        <v>22</v>
      </c>
      <c r="G4" s="61" t="s">
        <v>23</v>
      </c>
      <c r="H4" s="61"/>
      <c r="I4" s="61"/>
      <c r="J4" s="56"/>
      <c r="K4" s="56"/>
      <c r="L4" s="56"/>
      <c r="M4" s="58"/>
      <c r="N4" s="53"/>
    </row>
    <row r="5" spans="1:15" ht="81" customHeight="1" x14ac:dyDescent="0.25">
      <c r="A5" s="53"/>
      <c r="B5" s="53"/>
      <c r="C5" s="60"/>
      <c r="D5" s="60"/>
      <c r="E5" s="60"/>
      <c r="F5" s="60"/>
      <c r="G5" s="4" t="s">
        <v>24</v>
      </c>
      <c r="H5" s="4" t="s">
        <v>25</v>
      </c>
      <c r="I5" s="4" t="s">
        <v>26</v>
      </c>
      <c r="J5" s="4" t="s">
        <v>27</v>
      </c>
      <c r="K5" s="4" t="s">
        <v>28</v>
      </c>
      <c r="L5" s="4" t="s">
        <v>29</v>
      </c>
      <c r="M5" s="4" t="s">
        <v>30</v>
      </c>
      <c r="N5" s="53"/>
    </row>
    <row r="6" spans="1:15" s="8" customFormat="1" x14ac:dyDescent="0.25">
      <c r="A6" s="5">
        <v>1</v>
      </c>
      <c r="B6" s="6" t="s">
        <v>0</v>
      </c>
      <c r="C6" s="7">
        <v>1817477708.5900011</v>
      </c>
      <c r="D6" s="7">
        <v>-52818191.189999983</v>
      </c>
      <c r="E6" s="7"/>
      <c r="F6" s="7">
        <v>529060721.68000031</v>
      </c>
      <c r="G6" s="7">
        <v>1720724833.3299997</v>
      </c>
      <c r="H6" s="7">
        <v>1329087193.6500006</v>
      </c>
      <c r="I6" s="7">
        <v>943319955.74000001</v>
      </c>
      <c r="J6" s="7"/>
      <c r="K6" s="7"/>
      <c r="L6" s="7"/>
      <c r="M6" s="9">
        <v>-227696166.03999996</v>
      </c>
      <c r="N6" s="10">
        <f>SUM(C6:M6)</f>
        <v>6059156055.7600012</v>
      </c>
    </row>
    <row r="7" spans="1:15" s="8" customFormat="1" x14ac:dyDescent="0.25">
      <c r="A7" s="5">
        <v>2</v>
      </c>
      <c r="B7" s="6" t="s">
        <v>1</v>
      </c>
      <c r="C7" s="7">
        <v>0</v>
      </c>
      <c r="D7" s="7"/>
      <c r="E7" s="7"/>
      <c r="F7" s="7">
        <v>374495686</v>
      </c>
      <c r="G7" s="7">
        <v>1882532842</v>
      </c>
      <c r="H7" s="7">
        <v>813023849</v>
      </c>
      <c r="I7" s="7">
        <v>901885731</v>
      </c>
      <c r="J7" s="7">
        <v>1093395120.7600002</v>
      </c>
      <c r="K7" s="7">
        <v>-9113977.7799999714</v>
      </c>
      <c r="L7" s="7">
        <v>-8568455107</v>
      </c>
      <c r="M7" s="9">
        <v>183523929.31000006</v>
      </c>
      <c r="N7" s="10">
        <f t="shared" ref="N7:N18" si="0">SUM(C7:M7)</f>
        <v>-3328711926.7099996</v>
      </c>
    </row>
    <row r="8" spans="1:15" s="8" customFormat="1" x14ac:dyDescent="0.25">
      <c r="A8" s="5">
        <v>3</v>
      </c>
      <c r="B8" s="6" t="s">
        <v>2</v>
      </c>
      <c r="C8" s="7">
        <v>18674553.75</v>
      </c>
      <c r="D8" s="7"/>
      <c r="E8" s="7"/>
      <c r="F8" s="7"/>
      <c r="G8" s="11"/>
      <c r="H8" s="11">
        <v>0</v>
      </c>
      <c r="I8" s="11">
        <v>0</v>
      </c>
      <c r="J8" s="7"/>
      <c r="K8" s="7"/>
      <c r="L8" s="7">
        <v>0</v>
      </c>
      <c r="M8" s="9">
        <v>-35172441.74000001</v>
      </c>
      <c r="N8" s="10">
        <f t="shared" si="0"/>
        <v>-16497887.99000001</v>
      </c>
    </row>
    <row r="9" spans="1:15" s="8" customFormat="1" x14ac:dyDescent="0.25">
      <c r="A9" s="5">
        <v>4</v>
      </c>
      <c r="B9" s="6" t="s">
        <v>3</v>
      </c>
      <c r="C9" s="7">
        <v>-18054445.620000303</v>
      </c>
      <c r="D9" s="7"/>
      <c r="E9" s="7"/>
      <c r="F9" s="7">
        <v>76221885.930000067</v>
      </c>
      <c r="G9" s="7">
        <v>-29197502.72999984</v>
      </c>
      <c r="H9" s="7">
        <v>159768595.08999991</v>
      </c>
      <c r="I9" s="7">
        <v>-26670218.499999881</v>
      </c>
      <c r="J9" s="7"/>
      <c r="K9" s="7"/>
      <c r="L9" s="7"/>
      <c r="M9" s="9">
        <v>62776188.280000016</v>
      </c>
      <c r="N9" s="10">
        <f t="shared" si="0"/>
        <v>224844502.44999999</v>
      </c>
    </row>
    <row r="10" spans="1:15" s="8" customFormat="1" ht="30" x14ac:dyDescent="0.25">
      <c r="A10" s="5">
        <v>5</v>
      </c>
      <c r="B10" s="12" t="s">
        <v>4</v>
      </c>
      <c r="C10" s="7"/>
      <c r="D10" s="7"/>
      <c r="E10" s="7"/>
      <c r="F10" s="7"/>
      <c r="G10" s="7">
        <v>3236534490.0400047</v>
      </c>
      <c r="H10" s="7">
        <v>849509407.3399992</v>
      </c>
      <c r="I10" s="7">
        <v>-1038413837.0099995</v>
      </c>
      <c r="J10" s="7"/>
      <c r="K10" s="7"/>
      <c r="L10" s="7">
        <v>0</v>
      </c>
      <c r="M10" s="9">
        <v>180152993.16999978</v>
      </c>
      <c r="N10" s="10">
        <f t="shared" si="0"/>
        <v>3227783053.5400043</v>
      </c>
    </row>
    <row r="11" spans="1:15" s="8" customFormat="1" x14ac:dyDescent="0.25">
      <c r="A11" s="5">
        <v>6</v>
      </c>
      <c r="B11" s="6" t="s">
        <v>5</v>
      </c>
      <c r="C11" s="7"/>
      <c r="D11" s="7"/>
      <c r="E11" s="7"/>
      <c r="F11" s="7">
        <v>1235165987.1700022</v>
      </c>
      <c r="G11" s="7">
        <v>2825251180.8100033</v>
      </c>
      <c r="H11" s="7">
        <v>-2535426726.1700048</v>
      </c>
      <c r="I11" s="7">
        <v>-1103613757.5700018</v>
      </c>
      <c r="J11" s="7"/>
      <c r="K11" s="7"/>
      <c r="L11" s="7"/>
      <c r="M11" s="9">
        <v>3402202335.9300041</v>
      </c>
      <c r="N11" s="10">
        <f t="shared" si="0"/>
        <v>3823579020.1700029</v>
      </c>
    </row>
    <row r="12" spans="1:15" s="8" customFormat="1" x14ac:dyDescent="0.25">
      <c r="A12" s="5">
        <v>7</v>
      </c>
      <c r="B12" s="6" t="s">
        <v>6</v>
      </c>
      <c r="C12" s="7">
        <v>934516052.69000041</v>
      </c>
      <c r="D12" s="7"/>
      <c r="E12" s="7"/>
      <c r="F12" s="7">
        <v>436238838.25999856</v>
      </c>
      <c r="G12" s="7">
        <v>258109793.78000069</v>
      </c>
      <c r="H12" s="7">
        <v>183160505.59000015</v>
      </c>
      <c r="I12" s="7">
        <v>477311408.78999901</v>
      </c>
      <c r="J12" s="7"/>
      <c r="K12" s="7"/>
      <c r="L12" s="7">
        <v>-518787756.12000024</v>
      </c>
      <c r="M12" s="9">
        <v>-59220809.119999789</v>
      </c>
      <c r="N12" s="10">
        <f t="shared" si="0"/>
        <v>1711328033.8699985</v>
      </c>
    </row>
    <row r="13" spans="1:15" s="16" customFormat="1" x14ac:dyDescent="0.25">
      <c r="A13" s="5">
        <v>8</v>
      </c>
      <c r="B13" s="6" t="s">
        <v>11</v>
      </c>
      <c r="C13" s="13">
        <v>2363937020.4699993</v>
      </c>
      <c r="D13" s="13"/>
      <c r="E13" s="13"/>
      <c r="F13" s="13">
        <v>19285911.019999996</v>
      </c>
      <c r="G13" s="14">
        <v>-372837837.07999998</v>
      </c>
      <c r="H13" s="14">
        <v>206455353.5</v>
      </c>
      <c r="I13" s="14">
        <v>110984890.55000001</v>
      </c>
      <c r="J13" s="13"/>
      <c r="K13" s="13"/>
      <c r="L13" s="13"/>
      <c r="M13" s="15">
        <v>2064680176.8699999</v>
      </c>
      <c r="N13" s="10">
        <f t="shared" si="0"/>
        <v>4392505515.3299999</v>
      </c>
    </row>
    <row r="14" spans="1:15" s="8" customFormat="1" x14ac:dyDescent="0.25">
      <c r="A14" s="5">
        <v>9</v>
      </c>
      <c r="B14" s="6" t="s">
        <v>7</v>
      </c>
      <c r="C14" s="7"/>
      <c r="D14" s="17">
        <v>-4280788.8599999994</v>
      </c>
      <c r="E14" s="17"/>
      <c r="F14" s="7"/>
      <c r="G14" s="7">
        <v>172053215.50999999</v>
      </c>
      <c r="H14" s="7">
        <v>1108468574.0299997</v>
      </c>
      <c r="I14" s="7">
        <v>1022175103.6100004</v>
      </c>
      <c r="J14" s="7"/>
      <c r="K14" s="7"/>
      <c r="L14" s="7"/>
      <c r="M14" s="9">
        <v>53133965.76000008</v>
      </c>
      <c r="N14" s="10">
        <f t="shared" si="0"/>
        <v>2351550070.0500002</v>
      </c>
      <c r="O14" s="18"/>
    </row>
    <row r="15" spans="1:15" s="8" customFormat="1" x14ac:dyDescent="0.25">
      <c r="A15" s="5">
        <v>10</v>
      </c>
      <c r="B15" s="6" t="s">
        <v>8</v>
      </c>
      <c r="C15" s="7">
        <v>124874037.43999998</v>
      </c>
      <c r="D15" s="7"/>
      <c r="E15" s="7"/>
      <c r="F15" s="7">
        <v>1005589663.3700004</v>
      </c>
      <c r="G15" s="7">
        <v>2876001880.5000038</v>
      </c>
      <c r="H15" s="7">
        <v>411094807.47999907</v>
      </c>
      <c r="I15" s="7">
        <v>340009379.89000034</v>
      </c>
      <c r="J15" s="7">
        <v>0</v>
      </c>
      <c r="K15" s="7">
        <v>0</v>
      </c>
      <c r="L15" s="7">
        <v>-12748983463.68</v>
      </c>
      <c r="M15" s="9">
        <v>1888135532.8700006</v>
      </c>
      <c r="N15" s="10">
        <f t="shared" si="0"/>
        <v>-6103278162.1299963</v>
      </c>
    </row>
    <row r="16" spans="1:15" s="8" customFormat="1" x14ac:dyDescent="0.25">
      <c r="A16" s="5">
        <v>11</v>
      </c>
      <c r="B16" s="6" t="s">
        <v>9</v>
      </c>
      <c r="C16" s="7">
        <v>51438113.780000091</v>
      </c>
      <c r="D16" s="7"/>
      <c r="E16" s="7"/>
      <c r="F16" s="7">
        <v>42345379.669999994</v>
      </c>
      <c r="G16" s="11"/>
      <c r="H16" s="11">
        <v>0</v>
      </c>
      <c r="I16" s="7">
        <v>0</v>
      </c>
      <c r="J16" s="7"/>
      <c r="K16" s="7"/>
      <c r="L16" s="7"/>
      <c r="M16" s="9">
        <v>660377866.31999993</v>
      </c>
      <c r="N16" s="10">
        <f t="shared" si="0"/>
        <v>754161359.76999998</v>
      </c>
    </row>
    <row r="17" spans="1:14" s="8" customFormat="1" x14ac:dyDescent="0.25">
      <c r="A17" s="5">
        <v>12</v>
      </c>
      <c r="B17" s="6" t="s">
        <v>10</v>
      </c>
      <c r="C17" s="7">
        <v>2440570360.7400017</v>
      </c>
      <c r="D17" s="7"/>
      <c r="E17" s="7"/>
      <c r="F17" s="7">
        <v>673992928.4000001</v>
      </c>
      <c r="G17" s="7">
        <v>1030141421.4899981</v>
      </c>
      <c r="H17" s="7">
        <v>195489167.52000046</v>
      </c>
      <c r="I17" s="7">
        <v>944077633.12000024</v>
      </c>
      <c r="J17" s="7"/>
      <c r="K17" s="7"/>
      <c r="L17" s="7"/>
      <c r="M17" s="9">
        <v>2436862432.0399995</v>
      </c>
      <c r="N17" s="10">
        <f t="shared" si="0"/>
        <v>7721133943.3099995</v>
      </c>
    </row>
    <row r="18" spans="1:14" s="8" customFormat="1" x14ac:dyDescent="0.25">
      <c r="A18" s="5">
        <v>13</v>
      </c>
      <c r="B18" s="6" t="s">
        <v>36</v>
      </c>
      <c r="C18" s="7"/>
      <c r="D18" s="7"/>
      <c r="E18" s="7">
        <v>-1138000001</v>
      </c>
      <c r="F18" s="7"/>
      <c r="G18" s="7"/>
      <c r="H18" s="7"/>
      <c r="I18" s="7"/>
      <c r="J18" s="7"/>
      <c r="K18" s="7"/>
      <c r="L18" s="7"/>
      <c r="M18" s="9"/>
      <c r="N18" s="10">
        <f t="shared" si="0"/>
        <v>-1138000001</v>
      </c>
    </row>
    <row r="19" spans="1:14" s="8" customFormat="1" x14ac:dyDescent="0.25">
      <c r="A19" s="5"/>
      <c r="B19" s="19" t="s">
        <v>31</v>
      </c>
      <c r="C19" s="20">
        <f>SUM(C6:C18)</f>
        <v>7733433401.8400021</v>
      </c>
      <c r="D19" s="20">
        <f t="shared" ref="D19:N19" si="1">SUM(D6:D18)</f>
        <v>-57098980.049999982</v>
      </c>
      <c r="E19" s="20">
        <f t="shared" si="1"/>
        <v>-1138000001</v>
      </c>
      <c r="F19" s="20">
        <f t="shared" si="1"/>
        <v>4392397001.5000019</v>
      </c>
      <c r="G19" s="20">
        <f t="shared" si="1"/>
        <v>13599314317.650011</v>
      </c>
      <c r="H19" s="20">
        <f t="shared" si="1"/>
        <v>2720630727.0299945</v>
      </c>
      <c r="I19" s="20">
        <f t="shared" si="1"/>
        <v>2571066289.6199989</v>
      </c>
      <c r="J19" s="20">
        <f t="shared" si="1"/>
        <v>1093395120.7600002</v>
      </c>
      <c r="K19" s="20">
        <f t="shared" si="1"/>
        <v>-9113977.7799999714</v>
      </c>
      <c r="L19" s="20">
        <f t="shared" si="1"/>
        <v>-21836226326.800003</v>
      </c>
      <c r="M19" s="20">
        <f t="shared" si="1"/>
        <v>10609756003.650003</v>
      </c>
      <c r="N19" s="20">
        <f t="shared" si="1"/>
        <v>19679553576.420013</v>
      </c>
    </row>
    <row r="20" spans="1:14" s="25" customFormat="1" x14ac:dyDescent="0.25">
      <c r="A20" s="21"/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4"/>
    </row>
    <row r="21" spans="1:14" s="25" customFormat="1" x14ac:dyDescent="0.25">
      <c r="A21" s="21"/>
      <c r="B21" s="26" t="s">
        <v>32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</row>
    <row r="22" spans="1:14" s="25" customFormat="1" x14ac:dyDescent="0.25">
      <c r="A22" s="21"/>
      <c r="B22" s="26" t="s">
        <v>33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1:14" s="25" customFormat="1" x14ac:dyDescent="0.25">
      <c r="A23" s="21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4"/>
    </row>
    <row r="24" spans="1:14" s="25" customFormat="1" x14ac:dyDescent="0.2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4"/>
    </row>
    <row r="25" spans="1:14" s="25" customFormat="1" x14ac:dyDescent="0.25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</row>
    <row r="26" spans="1:14" s="25" customFormat="1" x14ac:dyDescent="0.25">
      <c r="A26" s="21"/>
      <c r="B26" s="22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</row>
    <row r="27" spans="1:14" x14ac:dyDescent="0.25">
      <c r="B27" s="27"/>
    </row>
    <row r="28" spans="1:14" x14ac:dyDescent="0.25">
      <c r="B28" s="27"/>
    </row>
    <row r="29" spans="1:14" x14ac:dyDescent="0.25">
      <c r="B29" s="27"/>
    </row>
    <row r="30" spans="1:14" x14ac:dyDescent="0.25">
      <c r="A30" s="2"/>
      <c r="B30" s="27"/>
    </row>
    <row r="31" spans="1:14" x14ac:dyDescent="0.25">
      <c r="A31" s="2"/>
      <c r="B31" s="27"/>
    </row>
    <row r="32" spans="1:14" x14ac:dyDescent="0.25">
      <c r="A32" s="2"/>
      <c r="B32" s="27"/>
    </row>
    <row r="33" spans="1:2" x14ac:dyDescent="0.25">
      <c r="A33" s="2"/>
      <c r="B33" s="27"/>
    </row>
    <row r="34" spans="1:2" x14ac:dyDescent="0.25">
      <c r="A34" s="2"/>
      <c r="B34" s="27"/>
    </row>
    <row r="35" spans="1:2" x14ac:dyDescent="0.25">
      <c r="A35" s="2"/>
      <c r="B35" s="27"/>
    </row>
    <row r="36" spans="1:2" x14ac:dyDescent="0.25">
      <c r="A36" s="2"/>
      <c r="B36" s="27"/>
    </row>
  </sheetData>
  <mergeCells count="12">
    <mergeCell ref="M3:M4"/>
    <mergeCell ref="N3:N5"/>
    <mergeCell ref="C4:C5"/>
    <mergeCell ref="G4:I4"/>
    <mergeCell ref="D4:D5"/>
    <mergeCell ref="F4:F5"/>
    <mergeCell ref="E4:E5"/>
    <mergeCell ref="A3:A5"/>
    <mergeCell ref="B3:B5"/>
    <mergeCell ref="C3:D3"/>
    <mergeCell ref="G3:I3"/>
    <mergeCell ref="J3:L4"/>
  </mergeCells>
  <conditionalFormatting sqref="B24:B26 C20:M26 C19:N19">
    <cfRule type="cellIs" priority="21" operator="lessThanOrEqual">
      <formula>0</formula>
    </cfRule>
  </conditionalFormatting>
  <conditionalFormatting sqref="N3 B19:B20">
    <cfRule type="cellIs" priority="18" operator="lessThanOrEqual">
      <formula>0</formula>
    </cfRule>
  </conditionalFormatting>
  <conditionalFormatting sqref="G17:H18 G6:H7 G9:H12 J6:K6 J8:K9 J7 I15:I18 B27:B36 G14:H15 L6:M9 J16:M18 N20:N26 K10:K15 C6:C18 N6:N18">
    <cfRule type="cellIs" dxfId="9" priority="19" operator="lessThanOrEqual">
      <formula>#REF!</formula>
    </cfRule>
    <cfRule type="cellIs" priority="20" operator="lessThanOrEqual">
      <formula>#REF!</formula>
    </cfRule>
  </conditionalFormatting>
  <conditionalFormatting sqref="I9:I12 I7 I14 J10:J15 L10:M15">
    <cfRule type="cellIs" dxfId="8" priority="16" operator="lessThanOrEqual">
      <formula>#REF!</formula>
    </cfRule>
    <cfRule type="cellIs" priority="17" operator="lessThanOrEqual">
      <formula>#REF!</formula>
    </cfRule>
  </conditionalFormatting>
  <conditionalFormatting sqref="K7">
    <cfRule type="cellIs" dxfId="7" priority="14" operator="lessThanOrEqual">
      <formula>#REF!</formula>
    </cfRule>
    <cfRule type="cellIs" priority="15" operator="lessThanOrEqual">
      <formula>#REF!</formula>
    </cfRule>
  </conditionalFormatting>
  <conditionalFormatting sqref="I6">
    <cfRule type="cellIs" dxfId="6" priority="12" operator="lessThanOrEqual">
      <formula>#REF!</formula>
    </cfRule>
    <cfRule type="cellIs" priority="13" operator="lessThanOrEqual">
      <formula>#REF!</formula>
    </cfRule>
  </conditionalFormatting>
  <conditionalFormatting sqref="B21:B22">
    <cfRule type="cellIs" dxfId="5" priority="10" operator="lessThanOrEqual">
      <formula>#REF!</formula>
    </cfRule>
    <cfRule type="cellIs" priority="11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5" sqref="E15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62" t="s">
        <v>42</v>
      </c>
      <c r="B1" s="62"/>
      <c r="C1" s="62"/>
      <c r="D1" s="62"/>
      <c r="E1" s="62"/>
    </row>
    <row r="3" spans="1:5" ht="30" customHeight="1" x14ac:dyDescent="0.25">
      <c r="A3" s="53" t="s">
        <v>12</v>
      </c>
      <c r="B3" s="53" t="s">
        <v>13</v>
      </c>
      <c r="C3" s="54" t="s">
        <v>14</v>
      </c>
      <c r="D3" s="55"/>
      <c r="E3" s="53" t="s">
        <v>19</v>
      </c>
    </row>
    <row r="4" spans="1:5" ht="30" customHeight="1" x14ac:dyDescent="0.25">
      <c r="A4" s="53"/>
      <c r="B4" s="53"/>
      <c r="C4" s="59" t="s">
        <v>39</v>
      </c>
      <c r="D4" s="59" t="s">
        <v>37</v>
      </c>
      <c r="E4" s="53"/>
    </row>
    <row r="5" spans="1:5" ht="81" customHeight="1" x14ac:dyDescent="0.25">
      <c r="A5" s="53"/>
      <c r="B5" s="53"/>
      <c r="C5" s="60"/>
      <c r="D5" s="60"/>
      <c r="E5" s="53"/>
    </row>
    <row r="6" spans="1:5" s="8" customFormat="1" x14ac:dyDescent="0.25">
      <c r="A6" s="5">
        <v>1</v>
      </c>
      <c r="B6" s="28" t="s">
        <v>34</v>
      </c>
      <c r="C6" s="14">
        <v>-535016311.80000037</v>
      </c>
      <c r="D6" s="28"/>
      <c r="E6" s="14">
        <f>SUM(C6:D6)</f>
        <v>-535016311.80000037</v>
      </c>
    </row>
    <row r="7" spans="1:5" s="8" customFormat="1" x14ac:dyDescent="0.25">
      <c r="A7" s="5">
        <v>2</v>
      </c>
      <c r="B7" s="28" t="s">
        <v>40</v>
      </c>
      <c r="C7" s="14">
        <v>-5620395.4600000009</v>
      </c>
      <c r="D7" s="28"/>
      <c r="E7" s="14">
        <f t="shared" ref="E7:E9" si="0">SUM(C7:D7)</f>
        <v>-5620395.4600000009</v>
      </c>
    </row>
    <row r="8" spans="1:5" s="8" customFormat="1" x14ac:dyDescent="0.25">
      <c r="A8" s="5">
        <v>3</v>
      </c>
      <c r="B8" s="28" t="s">
        <v>35</v>
      </c>
      <c r="C8" s="14">
        <v>-48316110.01000008</v>
      </c>
      <c r="D8" s="28"/>
      <c r="E8" s="14">
        <f t="shared" si="0"/>
        <v>-48316110.01000008</v>
      </c>
    </row>
    <row r="9" spans="1:5" s="8" customFormat="1" x14ac:dyDescent="0.25">
      <c r="A9" s="5">
        <v>4</v>
      </c>
      <c r="B9" s="28" t="s">
        <v>38</v>
      </c>
      <c r="C9" s="14"/>
      <c r="D9" s="28">
        <v>0</v>
      </c>
      <c r="E9" s="14">
        <f t="shared" si="0"/>
        <v>0</v>
      </c>
    </row>
    <row r="10" spans="1:5" s="8" customFormat="1" x14ac:dyDescent="0.25">
      <c r="A10" s="5"/>
      <c r="B10" s="19" t="s">
        <v>31</v>
      </c>
      <c r="C10" s="19">
        <f>SUM(C6:C9)</f>
        <v>-588952817.27000046</v>
      </c>
      <c r="D10" s="19">
        <f>SUM(D6:D9)</f>
        <v>0</v>
      </c>
      <c r="E10" s="19">
        <f>SUM(E6:E9)</f>
        <v>-588952817.27000046</v>
      </c>
    </row>
    <row r="11" spans="1:5" s="25" customFormat="1" x14ac:dyDescent="0.25">
      <c r="A11" s="21"/>
      <c r="B11" s="22"/>
      <c r="C11" s="30"/>
      <c r="D11" s="30"/>
      <c r="E11" s="23"/>
    </row>
    <row r="12" spans="1:5" s="25" customFormat="1" x14ac:dyDescent="0.25">
      <c r="A12" s="21"/>
      <c r="B12" s="26" t="s">
        <v>32</v>
      </c>
      <c r="C12" s="31"/>
      <c r="D12" s="31"/>
      <c r="E12" s="23"/>
    </row>
    <row r="13" spans="1:5" s="25" customFormat="1" x14ac:dyDescent="0.25">
      <c r="A13" s="21"/>
      <c r="B13" s="22"/>
      <c r="C13" s="30"/>
      <c r="D13" s="30"/>
      <c r="E13" s="23"/>
    </row>
    <row r="14" spans="1:5" s="25" customFormat="1" x14ac:dyDescent="0.25">
      <c r="A14" s="21"/>
      <c r="B14" s="22"/>
      <c r="C14" s="30"/>
      <c r="D14" s="30"/>
      <c r="E14" s="23"/>
    </row>
    <row r="15" spans="1:5" s="25" customFormat="1" x14ac:dyDescent="0.25">
      <c r="A15" s="21"/>
      <c r="B15" s="22"/>
      <c r="C15" s="30"/>
      <c r="D15" s="30"/>
      <c r="E15" s="23"/>
    </row>
    <row r="16" spans="1:5" x14ac:dyDescent="0.25">
      <c r="B16" s="27"/>
      <c r="C16" s="32"/>
      <c r="D16" s="32"/>
    </row>
    <row r="17" spans="1:4" x14ac:dyDescent="0.25">
      <c r="B17" s="27"/>
      <c r="C17" s="32"/>
      <c r="D17" s="32"/>
    </row>
    <row r="18" spans="1:4" x14ac:dyDescent="0.25">
      <c r="B18" s="27"/>
      <c r="C18" s="32"/>
      <c r="D18" s="32"/>
    </row>
    <row r="19" spans="1:4" x14ac:dyDescent="0.25">
      <c r="A19" s="2"/>
      <c r="B19" s="27"/>
      <c r="C19" s="32"/>
      <c r="D19" s="32"/>
    </row>
    <row r="20" spans="1:4" x14ac:dyDescent="0.25">
      <c r="A20" s="2"/>
      <c r="B20" s="27"/>
      <c r="C20" s="32"/>
      <c r="D20" s="32"/>
    </row>
    <row r="21" spans="1:4" x14ac:dyDescent="0.25">
      <c r="A21" s="2"/>
      <c r="B21" s="27"/>
      <c r="C21" s="32"/>
      <c r="D21" s="32"/>
    </row>
    <row r="22" spans="1:4" x14ac:dyDescent="0.25">
      <c r="A22" s="2"/>
      <c r="B22" s="27"/>
      <c r="C22" s="32"/>
      <c r="D22" s="32"/>
    </row>
    <row r="23" spans="1:4" x14ac:dyDescent="0.25">
      <c r="A23" s="2"/>
      <c r="B23" s="27"/>
      <c r="C23" s="32"/>
      <c r="D23" s="32"/>
    </row>
    <row r="24" spans="1:4" x14ac:dyDescent="0.25">
      <c r="A24" s="2"/>
      <c r="B24" s="27"/>
      <c r="C24" s="32"/>
      <c r="D24" s="32"/>
    </row>
    <row r="25" spans="1:4" x14ac:dyDescent="0.25">
      <c r="A25" s="2"/>
      <c r="B25" s="27"/>
      <c r="C25" s="32"/>
      <c r="D25" s="32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D15 E11:E15">
    <cfRule type="cellIs" priority="13" operator="lessThanOrEqual">
      <formula>0</formula>
    </cfRule>
  </conditionalFormatting>
  <conditionalFormatting sqref="B10:D11 E10">
    <cfRule type="cellIs" priority="10" operator="lessThanOrEqual">
      <formula>0</formula>
    </cfRule>
  </conditionalFormatting>
  <conditionalFormatting sqref="B16:D25">
    <cfRule type="cellIs" dxfId="4" priority="11" operator="lessThanOrEqual">
      <formula>#REF!</formula>
    </cfRule>
    <cfRule type="cellIs" priority="12" operator="lessThanOrEqual">
      <formula>#REF!</formula>
    </cfRule>
  </conditionalFormatting>
  <conditionalFormatting sqref="B12:D12">
    <cfRule type="cellIs" dxfId="3" priority="2" operator="lessThanOrEqual">
      <formula>#REF!</formula>
    </cfRule>
    <cfRule type="cellIs" priority="3" operator="lessThanOrEqual">
      <formula>#REF!</formula>
    </cfRule>
  </conditionalFormatting>
  <conditionalFormatting sqref="E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2"/>
  <sheetViews>
    <sheetView tabSelected="1" view="pageBreakPreview" zoomScale="75" zoomScaleNormal="100" zoomScaleSheetLayoutView="75" workbookViewId="0">
      <selection activeCell="G31" sqref="G31"/>
    </sheetView>
  </sheetViews>
  <sheetFormatPr defaultRowHeight="15" x14ac:dyDescent="0.25"/>
  <cols>
    <col min="1" max="1" width="8.140625" style="33" customWidth="1"/>
    <col min="2" max="2" width="48.42578125" style="34" customWidth="1"/>
    <col min="3" max="3" width="21.28515625" style="34" bestFit="1" customWidth="1"/>
    <col min="4" max="4" width="25.7109375" style="34" customWidth="1"/>
    <col min="5" max="5" width="23.42578125" style="34" customWidth="1"/>
    <col min="6" max="6" width="23.5703125" style="34" customWidth="1"/>
    <col min="7" max="7" width="28.140625" style="52" customWidth="1"/>
    <col min="8" max="8" width="9.140625" style="34"/>
    <col min="9" max="9" width="16" style="34" bestFit="1" customWidth="1"/>
    <col min="10" max="16384" width="9.140625" style="34"/>
  </cols>
  <sheetData>
    <row r="1" spans="1:9" ht="15" customHeight="1" x14ac:dyDescent="0.25">
      <c r="G1" s="63"/>
    </row>
    <row r="2" spans="1:9" x14ac:dyDescent="0.25">
      <c r="B2" s="35"/>
      <c r="C2" s="35"/>
      <c r="D2" s="35"/>
      <c r="E2" s="35"/>
      <c r="F2" s="35"/>
      <c r="G2" s="63"/>
    </row>
    <row r="3" spans="1:9" x14ac:dyDescent="0.25">
      <c r="A3" s="64" t="s">
        <v>12</v>
      </c>
      <c r="B3" s="67" t="s">
        <v>43</v>
      </c>
      <c r="C3" s="36" t="s">
        <v>44</v>
      </c>
      <c r="D3" s="36" t="s">
        <v>15</v>
      </c>
      <c r="E3" s="70" t="s">
        <v>45</v>
      </c>
      <c r="F3" s="67" t="s">
        <v>19</v>
      </c>
      <c r="G3" s="63"/>
    </row>
    <row r="4" spans="1:9" ht="21" customHeight="1" x14ac:dyDescent="0.25">
      <c r="A4" s="65"/>
      <c r="B4" s="68"/>
      <c r="C4" s="67" t="s">
        <v>46</v>
      </c>
      <c r="D4" s="67" t="s">
        <v>47</v>
      </c>
      <c r="E4" s="71"/>
      <c r="F4" s="68"/>
      <c r="G4" s="63"/>
    </row>
    <row r="5" spans="1:9" ht="43.5" x14ac:dyDescent="0.25">
      <c r="A5" s="66"/>
      <c r="B5" s="69"/>
      <c r="C5" s="69"/>
      <c r="D5" s="69"/>
      <c r="E5" s="37" t="s">
        <v>48</v>
      </c>
      <c r="F5" s="69"/>
      <c r="G5" s="38"/>
    </row>
    <row r="6" spans="1:9" s="42" customFormat="1" x14ac:dyDescent="0.25">
      <c r="A6" s="39">
        <v>1</v>
      </c>
      <c r="B6" s="40" t="s">
        <v>49</v>
      </c>
      <c r="C6" s="7">
        <v>44047727</v>
      </c>
      <c r="D6" s="7">
        <v>16006831</v>
      </c>
      <c r="E6" s="7">
        <v>0</v>
      </c>
      <c r="F6" s="7">
        <f t="shared" ref="F6:F10" si="0">SUM(C6:E6)</f>
        <v>60054558</v>
      </c>
      <c r="G6" s="41"/>
      <c r="H6" s="42" t="s">
        <v>50</v>
      </c>
    </row>
    <row r="7" spans="1:9" s="42" customFormat="1" x14ac:dyDescent="0.25">
      <c r="A7" s="39">
        <f>1+A6</f>
        <v>2</v>
      </c>
      <c r="B7" s="43" t="s">
        <v>51</v>
      </c>
      <c r="C7" s="7"/>
      <c r="D7" s="7"/>
      <c r="E7" s="7">
        <v>0</v>
      </c>
      <c r="F7" s="7">
        <f t="shared" si="0"/>
        <v>0</v>
      </c>
      <c r="G7" s="41"/>
    </row>
    <row r="8" spans="1:9" s="42" customFormat="1" x14ac:dyDescent="0.25">
      <c r="A8" s="39">
        <f t="shared" ref="A8:A17" si="1">1+A7</f>
        <v>3</v>
      </c>
      <c r="B8" s="43" t="str">
        <f>'[1]свод общий'!B7</f>
        <v>ТОО МФО Тойота Файнаншл Сервисез Казахстан</v>
      </c>
      <c r="C8" s="7">
        <v>977092999</v>
      </c>
      <c r="D8" s="7"/>
      <c r="E8" s="7"/>
      <c r="F8" s="7">
        <f t="shared" si="0"/>
        <v>977092999</v>
      </c>
      <c r="G8" s="41"/>
      <c r="I8" s="42" t="s">
        <v>50</v>
      </c>
    </row>
    <row r="9" spans="1:9" s="42" customFormat="1" x14ac:dyDescent="0.25">
      <c r="A9" s="39">
        <f t="shared" si="1"/>
        <v>4</v>
      </c>
      <c r="B9" s="43" t="s">
        <v>52</v>
      </c>
      <c r="C9" s="7">
        <v>2044732</v>
      </c>
      <c r="D9" s="7">
        <v>101110762</v>
      </c>
      <c r="E9" s="7"/>
      <c r="F9" s="7">
        <f t="shared" si="0"/>
        <v>103155494</v>
      </c>
      <c r="G9" s="41"/>
      <c r="H9" s="42" t="s">
        <v>50</v>
      </c>
    </row>
    <row r="10" spans="1:9" s="42" customFormat="1" x14ac:dyDescent="0.25">
      <c r="A10" s="39">
        <f t="shared" si="1"/>
        <v>5</v>
      </c>
      <c r="B10" s="43" t="s">
        <v>53</v>
      </c>
      <c r="C10" s="7">
        <v>0</v>
      </c>
      <c r="D10" s="7"/>
      <c r="E10" s="7"/>
      <c r="F10" s="7">
        <f t="shared" si="0"/>
        <v>0</v>
      </c>
      <c r="G10" s="41"/>
    </row>
    <row r="11" spans="1:9" s="42" customFormat="1" x14ac:dyDescent="0.25">
      <c r="A11" s="39">
        <f t="shared" si="1"/>
        <v>6</v>
      </c>
      <c r="B11" s="43" t="s">
        <v>54</v>
      </c>
      <c r="C11" s="7"/>
      <c r="D11" s="7">
        <v>1550725</v>
      </c>
      <c r="E11" s="7"/>
      <c r="F11" s="7">
        <f>SUM(C11:E11)</f>
        <v>1550725</v>
      </c>
      <c r="G11" s="41"/>
    </row>
    <row r="12" spans="1:9" s="42" customFormat="1" x14ac:dyDescent="0.25">
      <c r="A12" s="39">
        <f t="shared" si="1"/>
        <v>7</v>
      </c>
      <c r="B12" s="43" t="s">
        <v>55</v>
      </c>
      <c r="C12" s="7"/>
      <c r="D12" s="7">
        <v>14760410</v>
      </c>
      <c r="E12" s="7"/>
      <c r="F12" s="7">
        <f t="shared" ref="F12:F18" si="2">SUM(C12:E12)</f>
        <v>14760410</v>
      </c>
      <c r="G12" s="41"/>
    </row>
    <row r="13" spans="1:9" s="42" customFormat="1" x14ac:dyDescent="0.25">
      <c r="A13" s="39">
        <f t="shared" si="1"/>
        <v>8</v>
      </c>
      <c r="B13" s="43" t="s">
        <v>56</v>
      </c>
      <c r="C13" s="7">
        <v>0</v>
      </c>
      <c r="D13" s="7"/>
      <c r="E13" s="7"/>
      <c r="F13" s="7">
        <f t="shared" si="2"/>
        <v>0</v>
      </c>
      <c r="G13" s="41"/>
    </row>
    <row r="14" spans="1:9" s="42" customFormat="1" x14ac:dyDescent="0.25">
      <c r="A14" s="39">
        <f t="shared" si="1"/>
        <v>9</v>
      </c>
      <c r="B14" s="43" t="s">
        <v>57</v>
      </c>
      <c r="C14" s="7"/>
      <c r="D14" s="7">
        <v>5068610</v>
      </c>
      <c r="E14" s="7"/>
      <c r="F14" s="7">
        <f t="shared" si="2"/>
        <v>5068610</v>
      </c>
      <c r="G14" s="41"/>
    </row>
    <row r="15" spans="1:9" s="42" customFormat="1" x14ac:dyDescent="0.25">
      <c r="A15" s="39">
        <f t="shared" si="1"/>
        <v>10</v>
      </c>
      <c r="B15" s="43" t="s">
        <v>58</v>
      </c>
      <c r="C15" s="7"/>
      <c r="D15" s="7">
        <v>0</v>
      </c>
      <c r="E15" s="7"/>
      <c r="F15" s="7">
        <f t="shared" si="2"/>
        <v>0</v>
      </c>
      <c r="G15" s="41"/>
    </row>
    <row r="16" spans="1:9" s="42" customFormat="1" x14ac:dyDescent="0.25">
      <c r="A16" s="39">
        <f t="shared" si="1"/>
        <v>11</v>
      </c>
      <c r="B16" s="43" t="s">
        <v>59</v>
      </c>
      <c r="C16" s="7">
        <v>1813714.71</v>
      </c>
      <c r="D16" s="7"/>
      <c r="E16" s="7"/>
      <c r="F16" s="7">
        <f t="shared" si="2"/>
        <v>1813714.71</v>
      </c>
      <c r="G16" s="41"/>
    </row>
    <row r="17" spans="1:39" s="42" customFormat="1" x14ac:dyDescent="0.25">
      <c r="A17" s="39">
        <f t="shared" si="1"/>
        <v>12</v>
      </c>
      <c r="B17" s="43" t="s">
        <v>60</v>
      </c>
      <c r="C17" s="7"/>
      <c r="D17" s="7">
        <v>5950138</v>
      </c>
      <c r="E17" s="7"/>
      <c r="F17" s="7">
        <f t="shared" si="2"/>
        <v>5950138</v>
      </c>
      <c r="G17" s="41"/>
    </row>
    <row r="18" spans="1:39" s="42" customFormat="1" x14ac:dyDescent="0.25">
      <c r="A18" s="39">
        <v>13</v>
      </c>
      <c r="B18" s="43" t="s">
        <v>62</v>
      </c>
      <c r="C18" s="7">
        <v>387000000</v>
      </c>
      <c r="D18" s="7"/>
      <c r="E18" s="7"/>
      <c r="F18" s="7">
        <f t="shared" si="2"/>
        <v>387000000</v>
      </c>
      <c r="G18" s="41"/>
    </row>
    <row r="19" spans="1:39" s="42" customFormat="1" x14ac:dyDescent="0.25">
      <c r="A19" s="39"/>
      <c r="B19" s="44" t="s">
        <v>19</v>
      </c>
      <c r="C19" s="45">
        <f t="shared" ref="C19:E19" si="3">SUM(C6:C18)</f>
        <v>1411999172.71</v>
      </c>
      <c r="D19" s="45">
        <f t="shared" si="3"/>
        <v>144447476</v>
      </c>
      <c r="E19" s="45">
        <f t="shared" si="3"/>
        <v>0</v>
      </c>
      <c r="F19" s="45">
        <f>SUM(F6:F18)</f>
        <v>1556446648.71</v>
      </c>
      <c r="G19" s="46"/>
    </row>
    <row r="20" spans="1:39" s="49" customFormat="1" x14ac:dyDescent="0.25">
      <c r="A20" s="33"/>
      <c r="B20" s="47"/>
      <c r="C20" s="48"/>
      <c r="D20" s="48"/>
      <c r="E20" s="48"/>
      <c r="F20" s="46"/>
      <c r="G20" s="46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</row>
    <row r="21" spans="1:39" s="49" customFormat="1" x14ac:dyDescent="0.25">
      <c r="A21" s="33"/>
      <c r="B21" s="50" t="s">
        <v>61</v>
      </c>
      <c r="C21" s="48"/>
      <c r="D21" s="48"/>
      <c r="E21" s="48"/>
      <c r="F21" s="46"/>
      <c r="G21" s="46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</row>
    <row r="22" spans="1:39" s="49" customFormat="1" x14ac:dyDescent="0.25">
      <c r="A22" s="33"/>
      <c r="B22" s="51"/>
      <c r="C22" s="46"/>
      <c r="D22" s="46"/>
      <c r="E22" s="46"/>
      <c r="F22" s="46"/>
      <c r="G22" s="46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</row>
  </sheetData>
  <mergeCells count="7">
    <mergeCell ref="G1:G4"/>
    <mergeCell ref="A3:A5"/>
    <mergeCell ref="B3:B5"/>
    <mergeCell ref="E3:E4"/>
    <mergeCell ref="F3:F5"/>
    <mergeCell ref="C4:C5"/>
    <mergeCell ref="D4:D5"/>
  </mergeCells>
  <conditionalFormatting sqref="B22 G19:G22 C20:F22">
    <cfRule type="cellIs" priority="11" operator="lessThanOrEqual">
      <formula>0</formula>
    </cfRule>
  </conditionalFormatting>
  <conditionalFormatting sqref="F3 B19:B20">
    <cfRule type="cellIs" priority="8" operator="lessThanOrEqual">
      <formula>0</formula>
    </cfRule>
  </conditionalFormatting>
  <conditionalFormatting sqref="B21 G6:G18">
    <cfRule type="cellIs" dxfId="2" priority="9" operator="lessThanOrEqual">
      <formula>#REF!</formula>
    </cfRule>
    <cfRule type="cellIs" priority="10" operator="lessThanOrEqual">
      <formula>#REF!</formula>
    </cfRule>
  </conditionalFormatting>
  <conditionalFormatting sqref="C19:F19">
    <cfRule type="cellIs" priority="7" operator="lessThanOrEqual">
      <formula>0</formula>
    </cfRule>
  </conditionalFormatting>
  <conditionalFormatting sqref="E6:E18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  <pageSetup paperSize="9" scale="58" orientation="portrait" verticalDpi="0" r:id="rId1"/>
  <colBreaks count="1" manualBreakCount="1">
    <brk id="6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ЕДБ</vt:lpstr>
      <vt:lpstr>ЛК</vt:lpstr>
      <vt:lpstr>МФО</vt:lpstr>
      <vt:lpstr>ЕДБ!Область_печати</vt:lpstr>
      <vt:lpstr>ЛК!Область_печати</vt:lpstr>
      <vt:lpstr>МФО!Область_печати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Мадина Клышбековна Амренова</cp:lastModifiedBy>
  <cp:lastPrinted>2020-10-20T04:09:01Z</cp:lastPrinted>
  <dcterms:created xsi:type="dcterms:W3CDTF">2020-07-17T12:08:26Z</dcterms:created>
  <dcterms:modified xsi:type="dcterms:W3CDTF">2020-11-23T04:04:01Z</dcterms:modified>
</cp:coreProperties>
</file>